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<sst xmlns="http://schemas.openxmlformats.org/spreadsheetml/2006/main" count="45" uniqueCount="37">
  <si>
    <t>Отчет № 9. 11.10.2018 14:45:55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</si>
  <si>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</si>
  <si>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Совета депутатов муниципального образования Городское поселение - город Зубцов Зубцовского района Тверской области четвертого созыва</t>
  </si>
  <si>
    <t>территориальная избирательная комиссия Зубцовского района</t>
  </si>
  <si>
    <t>По состоянию на 10.10.2018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</si>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</sst>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workbookViewId="0">
      <selection activeCell="A4" sqref="A4:X4"/>
    </sheetView>
  </sheetViews>
  <sheetFormatPr defaultRowHeight="15"/>
  <cols>
    <col min="1" max="1" width="7.5703125" customWidth="1"/>
    <col min="2" max="2" width="33.28515625" customWidth="1"/>
    <col min="3" max="3" width="16.7109375" customWidth="1"/>
    <col min="4" max="4" width="14.140625" customWidth="1"/>
    <col min="5" max="5" width="6.28515625" customWidth="1"/>
    <col min="6" max="6" width="5.85546875" customWidth="1"/>
    <col min="7" max="7" width="6" customWidth="1"/>
    <col min="8" max="9" width="5.7109375" customWidth="1"/>
    <col min="10" max="10" width="5.5703125" customWidth="1"/>
    <col min="11" max="11" width="5.42578125" customWidth="1"/>
    <col min="12" max="12" width="5.5703125" customWidth="1"/>
    <col min="13" max="13" width="7.28515625" customWidth="1"/>
    <col min="14" max="14" width="7" customWidth="1"/>
    <col min="15" max="15" width="5.85546875" customWidth="1"/>
    <col min="16" max="17" width="5.5703125" customWidth="1"/>
    <col min="18" max="18" width="5.7109375" customWidth="1"/>
    <col min="19" max="20" width="4.7109375" customWidth="1"/>
    <col min="21" max="21" width="6.140625" customWidth="1"/>
    <col min="22" max="22" width="6" customWidth="1"/>
    <col min="23" max="23" width="7.140625" customWidth="1"/>
    <col min="24" max="24" width="6.140625" customWidth="1"/>
  </cols>
  <sheetData>
    <row r="1" spans="1:24" ht="15" customHeight="1">
      <c r="X1" s="1" t="s">
        <v>0</v>
      </c>
    </row>
    <row r="2" spans="1:24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X5" s="4" t="s">
        <v>4</v>
      </c>
    </row>
    <row r="6" spans="1:24">
      <c r="X6" s="4" t="s">
        <v>5</v>
      </c>
    </row>
    <row r="7" spans="1:24" ht="211.5">
      <c r="A7" s="5" t="str">
        <f>"№ строки"</f>
        <v>№ строки</v>
      </c>
      <c r="B7" s="5" t="str">
        <f>"Строка финансового отчета"</f>
        <v>Строка финансового отчета</v>
      </c>
      <c r="C7" s="5" t="str">
        <f>"Шифр строки"</f>
        <v>Шифр строки</v>
      </c>
      <c r="D7" s="5" t="str">
        <f>"Итого по избирательным объединениям, кандидатам"</f>
        <v>Итого по избирательным объединениям, кандидатам</v>
      </c>
      <c r="E7" s="6" t="str">
        <f>"Замилацкая Татьяна Михайловна"</f>
        <v>Замилацкая Татьяна Михайловна</v>
      </c>
      <c r="F7" s="6" t="str">
        <f>"Меладзе Давид Арвелодьевич"</f>
        <v>Меладзе Давид Арвелодьевич</v>
      </c>
      <c r="G7" s="6" t="str">
        <f>"Избирательный округ (Округ №10 (№ 10)), всего"</f>
        <v>Избирательный округ (Округ №10 (№ 10)), всего</v>
      </c>
      <c r="H7" s="6" t="str">
        <f>"Шваб Светлана Викторовна"</f>
        <v>Шваб Светлана Викторовна</v>
      </c>
      <c r="I7" s="6" t="str">
        <f>"Избирательный округ (Округ №2 (№ 2)), всего"</f>
        <v>Избирательный округ (Округ №2 (№ 2)), всего</v>
      </c>
      <c r="J7" s="6" t="str">
        <f>"Мельник Ольга Сергеевна"</f>
        <v>Мельник Ольга Сергеевна</v>
      </c>
      <c r="K7" s="6" t="str">
        <f>"Избирательный округ (Округ №3 (№ 3)), всего"</f>
        <v>Избирательный округ (Округ №3 (№ 3)), всего</v>
      </c>
      <c r="L7" s="6" t="str">
        <f>"Баранова Юлия Ивановна"</f>
        <v>Баранова Юлия Ивановна</v>
      </c>
      <c r="M7" s="6" t="str">
        <f>"Гасанова Вера Михайловна"</f>
        <v>Гасанова Вера Михайловна</v>
      </c>
      <c r="N7" s="6" t="str">
        <f>"Избирательный округ (Округ №4 (№ 4)), всего"</f>
        <v>Избирательный округ (Округ №4 (№ 4)), всего</v>
      </c>
      <c r="O7" s="6" t="str">
        <f>"Григорьева Елена Александровна"</f>
        <v>Григорьева Елена Александровна</v>
      </c>
      <c r="P7" s="6" t="str">
        <f>"Избирательный округ (Округ №5 (№ 5)), всего"</f>
        <v>Избирательный округ (Округ №5 (№ 5)), всего</v>
      </c>
      <c r="Q7" s="6" t="str">
        <f>"Мороз Владимир Юрьевич"</f>
        <v>Мороз Владимир Юрьевич</v>
      </c>
      <c r="R7" s="6" t="str">
        <f>"Избирательный округ (Округ №6 (№ 6)), всего"</f>
        <v>Избирательный округ (Округ №6 (№ 6)), всего</v>
      </c>
      <c r="S7" s="6" t="str">
        <f>"Кустова Елена Алексеевна"</f>
        <v>Кустова Елена Алексеевна</v>
      </c>
      <c r="T7" s="6" t="str">
        <f>"Избирательный округ (Округ №7 (№ 7)), всего"</f>
        <v>Избирательный округ (Округ №7 (№ 7)), всего</v>
      </c>
      <c r="U7" s="6" t="str">
        <f>"Скворцова Ксения Витальевна"</f>
        <v>Скворцова Ксения Витальевна</v>
      </c>
      <c r="V7" s="6" t="str">
        <f>"Избирательный округ (Округ №8 (№ 8)), всего"</f>
        <v>Избирательный округ (Округ №8 (№ 8)), всего</v>
      </c>
      <c r="W7" s="6" t="str">
        <f>"Лебедева Евгения Леонидовна"</f>
        <v>Лебедева Евгения Леонидовна</v>
      </c>
      <c r="X7" s="6" t="str">
        <f>"Избирательный округ (Округ №9 (№ 9)), всего"</f>
        <v>Избирательный округ (Округ №9 (№ 9)), всего</v>
      </c>
    </row>
    <row r="8" spans="1:24">
      <c r="A8" s="7" t="s">
        <v>6</v>
      </c>
      <c r="B8" s="5" t="str">
        <f>"2"</f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</row>
    <row r="9" spans="1:24" ht="25.5">
      <c r="A9" s="8" t="s">
        <v>6</v>
      </c>
      <c r="B9" s="9" t="str">
        <f>"Поступило средств в избирательный фонд, всего"</f>
        <v>Поступило средств в избирательный фонд, всего</v>
      </c>
      <c r="C9" s="10">
        <v>10</v>
      </c>
      <c r="D9" s="11">
        <v>4860</v>
      </c>
      <c r="E9" s="11">
        <v>300</v>
      </c>
      <c r="F9" s="11">
        <v>260</v>
      </c>
      <c r="G9" s="11">
        <v>560</v>
      </c>
      <c r="H9" s="11">
        <v>300</v>
      </c>
      <c r="I9" s="11">
        <v>300</v>
      </c>
      <c r="J9" s="11">
        <v>500</v>
      </c>
      <c r="K9" s="11">
        <v>500</v>
      </c>
      <c r="L9" s="11">
        <v>300</v>
      </c>
      <c r="M9" s="11">
        <v>2000</v>
      </c>
      <c r="N9" s="11">
        <v>2300</v>
      </c>
      <c r="O9" s="11">
        <v>300</v>
      </c>
      <c r="P9" s="11">
        <v>300</v>
      </c>
      <c r="Q9" s="11">
        <v>300</v>
      </c>
      <c r="R9" s="11">
        <v>300</v>
      </c>
      <c r="S9" s="11">
        <v>0</v>
      </c>
      <c r="T9" s="11">
        <v>0</v>
      </c>
      <c r="U9" s="11">
        <v>300</v>
      </c>
      <c r="V9" s="11">
        <v>300</v>
      </c>
      <c r="W9" s="11">
        <v>300</v>
      </c>
      <c r="X9" s="11">
        <v>300</v>
      </c>
    </row>
    <row r="10" spans="1:24">
      <c r="A10" s="8" t="s">
        <v>7</v>
      </c>
      <c r="B10" s="10" t="str">
        <f>"в том числе"</f>
        <v>в том числе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38.25">
      <c r="A11" s="8" t="s">
        <v>8</v>
      </c>
      <c r="B11" s="9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0">
        <v>20</v>
      </c>
      <c r="D11" s="11">
        <v>4860</v>
      </c>
      <c r="E11" s="11">
        <v>300</v>
      </c>
      <c r="F11" s="11">
        <v>260</v>
      </c>
      <c r="G11" s="11">
        <v>560</v>
      </c>
      <c r="H11" s="11">
        <v>300</v>
      </c>
      <c r="I11" s="11">
        <v>300</v>
      </c>
      <c r="J11" s="11">
        <v>500</v>
      </c>
      <c r="K11" s="11">
        <v>500</v>
      </c>
      <c r="L11" s="11">
        <v>300</v>
      </c>
      <c r="M11" s="11">
        <v>2000</v>
      </c>
      <c r="N11" s="11">
        <v>2300</v>
      </c>
      <c r="O11" s="11">
        <v>300</v>
      </c>
      <c r="P11" s="11">
        <v>300</v>
      </c>
      <c r="Q11" s="11">
        <v>300</v>
      </c>
      <c r="R11" s="11">
        <v>300</v>
      </c>
      <c r="S11" s="11">
        <v>0</v>
      </c>
      <c r="T11" s="11">
        <v>0</v>
      </c>
      <c r="U11" s="11">
        <v>300</v>
      </c>
      <c r="V11" s="11">
        <v>300</v>
      </c>
      <c r="W11" s="11">
        <v>300</v>
      </c>
      <c r="X11" s="11">
        <v>300</v>
      </c>
    </row>
    <row r="12" spans="1:24">
      <c r="A12" s="8" t="s">
        <v>7</v>
      </c>
      <c r="B12" s="10" t="str">
        <f>"из них"</f>
        <v>из них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5.5">
      <c r="A13" s="8" t="s">
        <v>9</v>
      </c>
      <c r="B13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0">
        <v>30</v>
      </c>
      <c r="D13" s="11">
        <v>4860</v>
      </c>
      <c r="E13" s="11">
        <v>300</v>
      </c>
      <c r="F13" s="11">
        <v>260</v>
      </c>
      <c r="G13" s="11">
        <v>560</v>
      </c>
      <c r="H13" s="11">
        <v>300</v>
      </c>
      <c r="I13" s="11">
        <v>300</v>
      </c>
      <c r="J13" s="11">
        <v>500</v>
      </c>
      <c r="K13" s="11">
        <v>500</v>
      </c>
      <c r="L13" s="11">
        <v>300</v>
      </c>
      <c r="M13" s="11">
        <v>2000</v>
      </c>
      <c r="N13" s="11">
        <v>2300</v>
      </c>
      <c r="O13" s="11">
        <v>300</v>
      </c>
      <c r="P13" s="11">
        <v>300</v>
      </c>
      <c r="Q13" s="11">
        <v>300</v>
      </c>
      <c r="R13" s="11">
        <v>300</v>
      </c>
      <c r="S13" s="11">
        <v>0</v>
      </c>
      <c r="T13" s="11">
        <v>0</v>
      </c>
      <c r="U13" s="11">
        <v>300</v>
      </c>
      <c r="V13" s="11">
        <v>300</v>
      </c>
      <c r="W13" s="11">
        <v>300</v>
      </c>
      <c r="X13" s="11">
        <v>300</v>
      </c>
    </row>
    <row r="14" spans="1:24" ht="38.25">
      <c r="A14" s="8" t="s">
        <v>10</v>
      </c>
      <c r="B14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ht="25.5">
      <c r="A15" s="8" t="s">
        <v>11</v>
      </c>
      <c r="B15" s="9" t="str">
        <f>"Добровольные пожертвования гражданина"</f>
        <v>Добровольные пожертвования гражданина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ht="25.5">
      <c r="A16" s="8" t="s">
        <v>12</v>
      </c>
      <c r="B16" s="9" t="str">
        <f>"Добровольные пожертвования юридического лица"</f>
        <v>Добровольные пожертвования юридического лица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63.75">
      <c r="A17" s="8" t="s">
        <v>13</v>
      </c>
      <c r="B17" s="9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>
      <c r="A18" s="8" t="s">
        <v>7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25.5">
      <c r="A19" s="8" t="s">
        <v>14</v>
      </c>
      <c r="B19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ht="38.25">
      <c r="A20" s="8" t="s">
        <v>15</v>
      </c>
      <c r="B20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ht="25.5">
      <c r="A21" s="8" t="s">
        <v>16</v>
      </c>
      <c r="B21" s="9" t="str">
        <f>"Средства гражданина"</f>
        <v>Средства гражданина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>
      <c r="A22" s="8" t="s">
        <v>17</v>
      </c>
      <c r="B22" s="9" t="str">
        <f>"Средства юридического лица"</f>
        <v>Средства юридического лица</v>
      </c>
      <c r="C22" s="10">
        <v>110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25.5">
      <c r="A23" s="8" t="s">
        <v>18</v>
      </c>
      <c r="B23" s="9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0">
        <v>120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>
      <c r="A24" s="8" t="s">
        <v>7</v>
      </c>
      <c r="B24" s="10" t="str">
        <f>"из них"</f>
        <v>из них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8" t="s">
        <v>19</v>
      </c>
      <c r="B25" s="9" t="str">
        <f>"Перечислено в доход бюджета"</f>
        <v>Перечислено в доход бюджета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51">
      <c r="A26" s="8" t="s">
        <v>20</v>
      </c>
      <c r="B26" s="9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0">
        <v>140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>
      <c r="A27" s="8" t="s">
        <v>7</v>
      </c>
      <c r="B27" s="10" t="str">
        <f>"из них"</f>
        <v>из них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51">
      <c r="A28" s="8" t="s">
        <v>21</v>
      </c>
      <c r="B28" s="9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63.75">
      <c r="A29" s="8" t="s">
        <v>22</v>
      </c>
      <c r="B29" s="9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25.5">
      <c r="A30" s="8" t="s">
        <v>23</v>
      </c>
      <c r="B30" s="9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0">
        <v>170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25.5">
      <c r="A31" s="8" t="s">
        <v>24</v>
      </c>
      <c r="B31" s="9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0">
        <v>180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25.5">
      <c r="A32" s="8" t="s">
        <v>25</v>
      </c>
      <c r="B32" s="9" t="str">
        <f>"Израсходовано средств, всего"</f>
        <v>Израсходовано средств, всего</v>
      </c>
      <c r="C32" s="10">
        <v>190</v>
      </c>
      <c r="D32" s="11">
        <v>4460</v>
      </c>
      <c r="E32" s="11">
        <v>300</v>
      </c>
      <c r="F32" s="11">
        <v>260</v>
      </c>
      <c r="G32" s="11">
        <v>560</v>
      </c>
      <c r="H32" s="11">
        <v>300</v>
      </c>
      <c r="I32" s="11">
        <v>300</v>
      </c>
      <c r="J32" s="11">
        <v>500</v>
      </c>
      <c r="K32" s="11">
        <v>500</v>
      </c>
      <c r="L32" s="11">
        <v>300</v>
      </c>
      <c r="M32" s="11">
        <v>2000</v>
      </c>
      <c r="N32" s="11">
        <v>2300</v>
      </c>
      <c r="O32" s="11">
        <v>200</v>
      </c>
      <c r="P32" s="11">
        <v>200</v>
      </c>
      <c r="Q32" s="11">
        <v>0</v>
      </c>
      <c r="R32" s="11">
        <v>0</v>
      </c>
      <c r="S32" s="11">
        <v>0</v>
      </c>
      <c r="T32" s="11">
        <v>0</v>
      </c>
      <c r="U32" s="11">
        <v>300</v>
      </c>
      <c r="V32" s="11">
        <v>300</v>
      </c>
      <c r="W32" s="11">
        <v>300</v>
      </c>
      <c r="X32" s="11">
        <v>300</v>
      </c>
    </row>
    <row r="33" spans="1:24">
      <c r="A33" s="8" t="s">
        <v>7</v>
      </c>
      <c r="B33" s="10" t="str">
        <f>"из них"</f>
        <v>из них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5.5">
      <c r="A34" s="8" t="s">
        <v>26</v>
      </c>
      <c r="B34" s="9" t="str">
        <f>"На организацию сбора подписей избирателей"</f>
        <v>На организацию сбора подписей избирателей</v>
      </c>
      <c r="C34" s="10">
        <v>200</v>
      </c>
      <c r="D34" s="11">
        <v>2210</v>
      </c>
      <c r="E34" s="11">
        <v>300</v>
      </c>
      <c r="F34" s="11">
        <v>10</v>
      </c>
      <c r="G34" s="11">
        <v>310</v>
      </c>
      <c r="H34" s="11">
        <v>300</v>
      </c>
      <c r="I34" s="11">
        <v>300</v>
      </c>
      <c r="J34" s="11">
        <v>500</v>
      </c>
      <c r="K34" s="11">
        <v>500</v>
      </c>
      <c r="L34" s="11">
        <v>300</v>
      </c>
      <c r="M34" s="11">
        <v>0</v>
      </c>
      <c r="N34" s="11">
        <v>300</v>
      </c>
      <c r="O34" s="11">
        <v>200</v>
      </c>
      <c r="P34" s="11">
        <v>200</v>
      </c>
      <c r="Q34" s="11">
        <v>0</v>
      </c>
      <c r="R34" s="11">
        <v>0</v>
      </c>
      <c r="S34" s="11">
        <v>0</v>
      </c>
      <c r="T34" s="11">
        <v>0</v>
      </c>
      <c r="U34" s="11">
        <v>300</v>
      </c>
      <c r="V34" s="11">
        <v>300</v>
      </c>
      <c r="W34" s="11">
        <v>300</v>
      </c>
      <c r="X34" s="11">
        <v>300</v>
      </c>
    </row>
    <row r="35" spans="1:24">
      <c r="A35" s="8" t="s">
        <v>7</v>
      </c>
      <c r="B35" s="10" t="str">
        <f>"из них"</f>
        <v>из них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38.25">
      <c r="A36" s="8" t="s">
        <v>27</v>
      </c>
      <c r="B36" s="9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6" s="10">
        <v>210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25.5">
      <c r="A37" s="8" t="s">
        <v>28</v>
      </c>
      <c r="B37" s="9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0">
        <v>220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38.25">
      <c r="A38" s="8" t="s">
        <v>29</v>
      </c>
      <c r="B38" s="9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0">
        <v>230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38.25">
      <c r="A39" s="8" t="s">
        <v>30</v>
      </c>
      <c r="B39" s="9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10">
        <v>240</v>
      </c>
      <c r="D39" s="11">
        <v>2250</v>
      </c>
      <c r="E39" s="11">
        <v>0</v>
      </c>
      <c r="F39" s="11">
        <v>250</v>
      </c>
      <c r="G39" s="11">
        <v>250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2000</v>
      </c>
      <c r="N39" s="11">
        <v>2000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25.5">
      <c r="A40" s="8" t="s">
        <v>31</v>
      </c>
      <c r="B40" s="9" t="str">
        <f>"На проведение публичных массовых мероприятий"</f>
        <v>На проведение публичных массовых мероприятий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38.25">
      <c r="A41" s="8" t="s">
        <v>32</v>
      </c>
      <c r="B41" s="9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51">
      <c r="A42" s="8" t="s">
        <v>33</v>
      </c>
      <c r="B42" s="9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10">
        <v>270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38.25">
      <c r="A43" s="8" t="s">
        <v>34</v>
      </c>
      <c r="B43" s="9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51">
      <c r="A44" s="8" t="s">
        <v>35</v>
      </c>
      <c r="B44" s="9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10">
        <v>300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>
      <c r="A45" s="8" t="s">
        <v>7</v>
      </c>
      <c r="B45" s="10" t="str">
        <f>"из них"</f>
        <v>из них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63.75">
      <c r="A46" s="8" t="s">
        <v>36</v>
      </c>
      <c r="B46" s="9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10">
        <v>290</v>
      </c>
      <c r="D46" s="11">
        <v>400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100</v>
      </c>
      <c r="P46" s="11">
        <v>100</v>
      </c>
      <c r="Q46" s="11">
        <v>300</v>
      </c>
      <c r="R46" s="11">
        <v>300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</sheetData>
  <mergeCells count="3">
    <mergeCell ref="A2:X2"/>
    <mergeCell ref="A3:X3"/>
    <mergeCell ref="A4:X4"/>
  </mergeCells>
  <pageMargins left="0.34722222222222221" right="0.1388888888888889" top="0.1388888888888889" bottom="0.1388888888888889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2018-10-11T13:16:01Z</dcterms:created>
  <dcterms:modified xsi:type="dcterms:W3CDTF">2018-10-11T13:29:24Z</dcterms:modified>
</cp:coreProperties>
</file>